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sue management Luang Prabang" sheetId="1" r:id="rId5"/>
    <sheet state="visible" name="Issue management Khammouane" sheetId="2" r:id="rId6"/>
  </sheets>
  <definedNames/>
  <calcPr/>
</workbook>
</file>

<file path=xl/sharedStrings.xml><?xml version="1.0" encoding="utf-8"?>
<sst xmlns="http://schemas.openxmlformats.org/spreadsheetml/2006/main" count="149" uniqueCount="63">
  <si>
    <t>LEGAL AID ISSUE MANAGEMENT</t>
  </si>
  <si>
    <t>Legal aid issues</t>
  </si>
  <si>
    <t xml:space="preserve">Type </t>
  </si>
  <si>
    <t xml:space="preserve">Gender </t>
  </si>
  <si>
    <t xml:space="preserve">Services </t>
  </si>
  <si>
    <t xml:space="preserve">Method </t>
  </si>
  <si>
    <t xml:space="preserve">Civil Issues  </t>
  </si>
  <si>
    <t xml:space="preserve">Criminal Issues  </t>
  </si>
  <si>
    <t xml:space="preserve"> Men</t>
  </si>
  <si>
    <t xml:space="preserve">Women </t>
  </si>
  <si>
    <t>drafting of documents</t>
  </si>
  <si>
    <t>legal advice</t>
  </si>
  <si>
    <t>legal representation</t>
  </si>
  <si>
    <t>mobile clinic outreach</t>
  </si>
  <si>
    <t>individual face to face</t>
  </si>
  <si>
    <t>individual by phone</t>
  </si>
  <si>
    <t>Luang Prabang</t>
  </si>
  <si>
    <t xml:space="preserve">Legal aid personnel by gender </t>
  </si>
  <si>
    <t xml:space="preserve">Provincial Office of Justice </t>
  </si>
  <si>
    <t xml:space="preserve">District Offices of Justice </t>
  </si>
  <si>
    <t>Combined provisional and district offices total</t>
  </si>
  <si>
    <t xml:space="preserve">Total </t>
  </si>
  <si>
    <t xml:space="preserve">% women: legal aid seekers vs. providers </t>
  </si>
  <si>
    <t xml:space="preserve">Legal aid seekers %women </t>
  </si>
  <si>
    <t xml:space="preserve">Legal aid personnel %women </t>
  </si>
  <si>
    <t>JUDGEMENT ENFORCEMENT ISSUE MANAGEMENT</t>
  </si>
  <si>
    <t>Judgment enforcement issue processing Luang Prabang</t>
  </si>
  <si>
    <t xml:space="preserve">Issue type </t>
  </si>
  <si>
    <t>Carried over from prior year and new judgements</t>
  </si>
  <si>
    <t>Enforcement Actions</t>
  </si>
  <si>
    <t>Pending cases at end of year</t>
  </si>
  <si>
    <t>new</t>
  </si>
  <si>
    <t>On going</t>
  </si>
  <si>
    <t>Suspended</t>
  </si>
  <si>
    <t>total</t>
  </si>
  <si>
    <t>Completed</t>
  </si>
  <si>
    <t>Deferred to the Office of prosecutors</t>
  </si>
  <si>
    <t>suspended</t>
  </si>
  <si>
    <t>Civil</t>
  </si>
  <si>
    <t>Commercial</t>
  </si>
  <si>
    <t>Family</t>
  </si>
  <si>
    <t>Labor</t>
  </si>
  <si>
    <t>Women/children</t>
  </si>
  <si>
    <t>BAR ASSOCIATION ISSUE MANAGEMENT</t>
  </si>
  <si>
    <t>Drugs</t>
  </si>
  <si>
    <t>Corruption</t>
  </si>
  <si>
    <t>Bar association Representation Luang Prabang</t>
  </si>
  <si>
    <t>Money laundering</t>
  </si>
  <si>
    <t xml:space="preserve">Signed letters of attorney </t>
  </si>
  <si>
    <t>Human trafficking</t>
  </si>
  <si>
    <t xml:space="preserve">Criminal </t>
  </si>
  <si>
    <t>Criminal</t>
  </si>
  <si>
    <t xml:space="preserve">Civil </t>
  </si>
  <si>
    <t>TOTAL</t>
  </si>
  <si>
    <t xml:space="preserve">Data gap Questions regarding sources of judgment enforcement issue processing Backlog </t>
  </si>
  <si>
    <t>&gt; Insufficient judgment enforcement resources?</t>
  </si>
  <si>
    <t>&gt; Incapacitation due to incarceration?</t>
  </si>
  <si>
    <t>&gt; Inadequate financial capacity?</t>
  </si>
  <si>
    <t xml:space="preserve">Legal aid issue management </t>
  </si>
  <si>
    <t>Khammouane</t>
  </si>
  <si>
    <t xml:space="preserve">% women </t>
  </si>
  <si>
    <t>Judgment enforcement issue processing Khammouane</t>
  </si>
  <si>
    <t>Bar association Representation Khammouane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</si>
</sst>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9" fillId="0" fontId="3" numFmtId="0" xfId="0" applyBorder="1" applyFont="1"/>
    <xf borderId="0" fillId="0" fontId="3" numFmtId="0" xfId="0" applyFont="1"/>
    <xf borderId="9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shrinkToFit="0" wrapText="1"/>
    </xf>
    <xf borderId="10" fillId="0" fontId="3" numFmtId="0" xfId="0" applyAlignment="1" applyBorder="1" applyFont="1">
      <alignment shrinkToFit="0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5" fillId="0" fontId="3" numFmtId="0" xfId="0" applyAlignment="1" applyBorder="1" applyFont="1">
      <alignment readingOrder="0"/>
    </xf>
    <xf borderId="16" fillId="0" fontId="3" numFmtId="0" xfId="0" applyAlignment="1" applyBorder="1" applyFont="1">
      <alignment shrinkToFit="0" wrapText="1"/>
    </xf>
    <xf borderId="17" fillId="0" fontId="3" numFmtId="0" xfId="0" applyAlignment="1" applyBorder="1" applyFont="1">
      <alignment shrinkToFit="0" wrapText="1"/>
    </xf>
    <xf borderId="12" fillId="0" fontId="3" numFmtId="9" xfId="0" applyBorder="1" applyFont="1" applyNumberFormat="1"/>
    <xf borderId="18" fillId="0" fontId="3" numFmtId="9" xfId="0" applyAlignment="1" applyBorder="1" applyFont="1" applyNumberFormat="1">
      <alignment readingOrder="0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5" fillId="0" fontId="3" numFmtId="0" xfId="0" applyAlignment="1" applyBorder="1" applyFont="1">
      <alignment readingOrder="0"/>
    </xf>
    <xf borderId="7" fillId="0" fontId="3" numFmtId="0" xfId="0" applyAlignment="1" applyBorder="1" applyFont="1">
      <alignment shrinkToFit="0" wrapText="1"/>
    </xf>
    <xf borderId="10" fillId="0" fontId="3" numFmtId="0" xfId="0" applyBorder="1" applyFont="1"/>
    <xf borderId="22" fillId="0" fontId="3" numFmtId="0" xfId="0" applyBorder="1" applyFont="1"/>
    <xf borderId="17" fillId="0" fontId="3" numFmtId="0" xfId="0" applyBorder="1" applyFont="1"/>
    <xf borderId="23" fillId="0" fontId="3" numFmtId="0" xfId="0" applyBorder="1" applyFont="1"/>
    <xf borderId="18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3" fillId="0" fontId="3" numFmtId="9" xfId="0" applyBorder="1" applyFont="1" applyNumberFormat="1"/>
    <xf borderId="14" fillId="0" fontId="3" numFmtId="9" xfId="0" applyBorder="1" applyFont="1" applyNumberFormat="1"/>
    <xf borderId="18" fillId="0" fontId="3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6.71"/>
    <col customWidth="1" min="4" max="4" width="12.14"/>
    <col customWidth="1" min="5" max="6" width="10.71"/>
    <col customWidth="1" min="7" max="7" width="11.57"/>
    <col customWidth="1" min="8" max="8" width="12.71"/>
    <col customWidth="1" min="9" max="9" width="11.86"/>
    <col customWidth="1" min="10" max="11" width="13.71"/>
    <col customWidth="1" min="12" max="12" width="13.14"/>
    <col customWidth="1" min="13" max="13" width="14.29"/>
    <col customWidth="1" min="14" max="14" width="8.71"/>
    <col customWidth="1" min="15" max="15" width="9.71"/>
    <col customWidth="1" min="16" max="16" width="8.71"/>
    <col customWidth="1" min="17" max="17" width="20.86"/>
    <col customWidth="1" min="18" max="18" width="19.71"/>
    <col customWidth="1" min="19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3" t="s">
        <v>1</v>
      </c>
      <c r="D5" s="4"/>
      <c r="E5" s="4"/>
      <c r="F5" s="4"/>
      <c r="G5" s="4"/>
      <c r="H5" s="4"/>
      <c r="I5" s="4"/>
      <c r="J5" s="4"/>
      <c r="K5" s="4"/>
      <c r="L5" s="4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6"/>
      <c r="D6" s="7" t="s">
        <v>2</v>
      </c>
      <c r="E6" s="8"/>
      <c r="F6" s="7" t="s">
        <v>3</v>
      </c>
      <c r="G6" s="9"/>
      <c r="H6" s="7" t="s">
        <v>4</v>
      </c>
      <c r="I6" s="9"/>
      <c r="J6" s="9"/>
      <c r="K6" s="7" t="s">
        <v>5</v>
      </c>
      <c r="L6" s="9"/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6"/>
      <c r="D7" s="11" t="s">
        <v>6</v>
      </c>
      <c r="E7" s="12" t="s">
        <v>7</v>
      </c>
      <c r="F7" s="13" t="s">
        <v>8</v>
      </c>
      <c r="G7" s="14" t="s">
        <v>9</v>
      </c>
      <c r="H7" s="15" t="s">
        <v>10</v>
      </c>
      <c r="I7" s="16" t="s">
        <v>11</v>
      </c>
      <c r="J7" s="16" t="s">
        <v>12</v>
      </c>
      <c r="K7" s="11" t="s">
        <v>13</v>
      </c>
      <c r="L7" s="12" t="s">
        <v>14</v>
      </c>
      <c r="M7" s="17" t="s">
        <v>15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8" t="s">
        <v>16</v>
      </c>
      <c r="D8" s="19">
        <v>354.0</v>
      </c>
      <c r="E8" s="20">
        <v>26.0</v>
      </c>
      <c r="F8" s="19">
        <v>257.0</v>
      </c>
      <c r="G8" s="20">
        <v>123.0</v>
      </c>
      <c r="H8" s="19">
        <v>5.0</v>
      </c>
      <c r="I8" s="20">
        <v>377.0</v>
      </c>
      <c r="J8" s="20">
        <v>2.0</v>
      </c>
      <c r="K8" s="19">
        <v>46.0</v>
      </c>
      <c r="L8" s="20">
        <v>152.0</v>
      </c>
      <c r="M8" s="21">
        <v>183.0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22" t="s">
        <v>17</v>
      </c>
      <c r="D11" s="22"/>
      <c r="E11" s="22"/>
      <c r="F11" s="22"/>
      <c r="G11" s="22"/>
      <c r="H11" s="22"/>
      <c r="I11" s="22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4.25" customHeight="1">
      <c r="A12" s="1"/>
      <c r="B12" s="1"/>
      <c r="C12" s="22"/>
      <c r="D12" s="22" t="s">
        <v>18</v>
      </c>
      <c r="E12" s="22"/>
      <c r="F12" s="22"/>
      <c r="G12" s="22" t="s">
        <v>19</v>
      </c>
      <c r="H12" s="22"/>
      <c r="I12" s="22"/>
      <c r="J12" s="23" t="s">
        <v>20</v>
      </c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4.25" customHeight="1">
      <c r="A13" s="1"/>
      <c r="B13" s="1"/>
      <c r="C13" s="22"/>
      <c r="D13" s="22" t="s">
        <v>8</v>
      </c>
      <c r="E13" s="22" t="s">
        <v>9</v>
      </c>
      <c r="F13" s="22" t="s">
        <v>21</v>
      </c>
      <c r="G13" s="22" t="s">
        <v>8</v>
      </c>
      <c r="H13" s="22" t="s">
        <v>9</v>
      </c>
      <c r="I13" s="22" t="s">
        <v>21</v>
      </c>
      <c r="J13" s="22" t="s">
        <v>8</v>
      </c>
      <c r="K13" s="22" t="s">
        <v>9</v>
      </c>
      <c r="L13" s="22" t="s">
        <v>21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4.25" customHeight="1">
      <c r="A14" s="1"/>
      <c r="B14" s="1"/>
      <c r="C14" s="22" t="s">
        <v>16</v>
      </c>
      <c r="D14" s="22">
        <v>3.0</v>
      </c>
      <c r="E14" s="22">
        <v>3.0</v>
      </c>
      <c r="F14" s="22">
        <v>6.0</v>
      </c>
      <c r="G14" s="22">
        <v>17.0</v>
      </c>
      <c r="H14" s="22">
        <v>4.0</v>
      </c>
      <c r="I14" s="22">
        <v>21.0</v>
      </c>
      <c r="J14" s="22">
        <f t="shared" ref="J14:K14" si="1">D14+G14</f>
        <v>20</v>
      </c>
      <c r="K14" s="22">
        <f t="shared" si="1"/>
        <v>7</v>
      </c>
      <c r="L14" s="22">
        <f>SUM(J14:K14)</f>
        <v>27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3" t="s">
        <v>22</v>
      </c>
      <c r="D17" s="4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6"/>
      <c r="D18" s="24" t="s">
        <v>23</v>
      </c>
      <c r="E18" s="25" t="s">
        <v>24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8" t="s">
        <v>16</v>
      </c>
      <c r="D19" s="26">
        <f>G8/(F8+G8)</f>
        <v>0.3236842105</v>
      </c>
      <c r="E19" s="27">
        <v>0.26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2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3" t="s">
        <v>26</v>
      </c>
      <c r="D26" s="4"/>
      <c r="E26" s="4"/>
      <c r="F26" s="4"/>
      <c r="G26" s="4"/>
      <c r="H26" s="4"/>
      <c r="I26" s="4"/>
      <c r="J26" s="4"/>
      <c r="K26" s="4"/>
      <c r="L26" s="4"/>
      <c r="M26" s="28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30" t="s">
        <v>27</v>
      </c>
      <c r="D27" s="31" t="s">
        <v>28</v>
      </c>
      <c r="E27" s="9"/>
      <c r="F27" s="9"/>
      <c r="G27" s="9"/>
      <c r="H27" s="7" t="s">
        <v>29</v>
      </c>
      <c r="I27" s="9"/>
      <c r="J27" s="9"/>
      <c r="K27" s="9"/>
      <c r="L27" s="7" t="s">
        <v>30</v>
      </c>
      <c r="M27" s="9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6"/>
      <c r="D28" s="7" t="s">
        <v>31</v>
      </c>
      <c r="E28" s="9" t="s">
        <v>32</v>
      </c>
      <c r="F28" s="9" t="s">
        <v>33</v>
      </c>
      <c r="G28" s="9" t="s">
        <v>34</v>
      </c>
      <c r="H28" s="7" t="s">
        <v>35</v>
      </c>
      <c r="I28" s="32" t="s">
        <v>36</v>
      </c>
      <c r="J28" s="9" t="s">
        <v>37</v>
      </c>
      <c r="K28" s="9" t="s">
        <v>34</v>
      </c>
      <c r="L28" s="7" t="s">
        <v>32</v>
      </c>
      <c r="M28" s="9" t="s">
        <v>33</v>
      </c>
      <c r="N28" s="10" t="s">
        <v>34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6" t="s">
        <v>38</v>
      </c>
      <c r="D29" s="13">
        <v>124.0</v>
      </c>
      <c r="E29" s="14">
        <v>269.0</v>
      </c>
      <c r="F29" s="14">
        <v>12.0</v>
      </c>
      <c r="G29" s="14">
        <v>405.0</v>
      </c>
      <c r="H29" s="13">
        <v>97.0</v>
      </c>
      <c r="I29" s="14">
        <v>0.0</v>
      </c>
      <c r="J29" s="14">
        <v>5.0</v>
      </c>
      <c r="K29" s="14">
        <f t="shared" ref="K29:K39" si="2">SUM(H29:J29)</f>
        <v>102</v>
      </c>
      <c r="L29" s="13">
        <v>291.0</v>
      </c>
      <c r="M29" s="14">
        <v>17.0</v>
      </c>
      <c r="N29" s="33">
        <f t="shared" ref="N29:N39" si="3">SUM(L29:M29)</f>
        <v>308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6" t="s">
        <v>39</v>
      </c>
      <c r="D30" s="13">
        <v>7.0</v>
      </c>
      <c r="E30" s="14">
        <v>162.0</v>
      </c>
      <c r="F30" s="14">
        <v>0.0</v>
      </c>
      <c r="G30" s="14">
        <v>169.0</v>
      </c>
      <c r="H30" s="13">
        <v>26.0</v>
      </c>
      <c r="I30" s="14">
        <v>0.0</v>
      </c>
      <c r="J30" s="14">
        <v>0.0</v>
      </c>
      <c r="K30" s="14">
        <f t="shared" si="2"/>
        <v>26</v>
      </c>
      <c r="L30" s="13">
        <v>143.0</v>
      </c>
      <c r="M30" s="14">
        <v>0.0</v>
      </c>
      <c r="N30" s="33">
        <f t="shared" si="3"/>
        <v>143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6" t="s">
        <v>40</v>
      </c>
      <c r="D31" s="13">
        <v>17.0</v>
      </c>
      <c r="E31" s="14">
        <v>97.0</v>
      </c>
      <c r="F31" s="14">
        <v>0.0</v>
      </c>
      <c r="G31" s="14">
        <v>114.0</v>
      </c>
      <c r="H31" s="13">
        <v>21.0</v>
      </c>
      <c r="I31" s="14">
        <v>0.0</v>
      </c>
      <c r="J31" s="14">
        <v>0.0</v>
      </c>
      <c r="K31" s="14">
        <f t="shared" si="2"/>
        <v>21</v>
      </c>
      <c r="L31" s="13">
        <v>93.0</v>
      </c>
      <c r="M31" s="14">
        <v>0.0</v>
      </c>
      <c r="N31" s="33">
        <f t="shared" si="3"/>
        <v>93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6" t="s">
        <v>41</v>
      </c>
      <c r="D32" s="13">
        <v>0.0</v>
      </c>
      <c r="E32" s="14">
        <v>0.0</v>
      </c>
      <c r="F32" s="14">
        <v>0.0</v>
      </c>
      <c r="G32" s="14">
        <v>0.0</v>
      </c>
      <c r="H32" s="13">
        <v>0.0</v>
      </c>
      <c r="I32" s="14">
        <v>0.0</v>
      </c>
      <c r="J32" s="14">
        <v>0.0</v>
      </c>
      <c r="K32" s="14">
        <f t="shared" si="2"/>
        <v>0</v>
      </c>
      <c r="L32" s="13">
        <v>0.0</v>
      </c>
      <c r="M32" s="14">
        <v>0.0</v>
      </c>
      <c r="N32" s="33">
        <f t="shared" si="3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6" t="s">
        <v>42</v>
      </c>
      <c r="D33" s="13">
        <v>1.0</v>
      </c>
      <c r="E33" s="14">
        <v>60.0</v>
      </c>
      <c r="F33" s="14">
        <v>0.0</v>
      </c>
      <c r="G33" s="14">
        <v>61.0</v>
      </c>
      <c r="H33" s="13">
        <v>0.0</v>
      </c>
      <c r="I33" s="14">
        <v>0.0</v>
      </c>
      <c r="J33" s="14">
        <v>0.0</v>
      </c>
      <c r="K33" s="14">
        <f t="shared" si="2"/>
        <v>0</v>
      </c>
      <c r="L33" s="13">
        <v>61.0</v>
      </c>
      <c r="M33" s="14">
        <v>0.0</v>
      </c>
      <c r="N33" s="33">
        <f t="shared" si="3"/>
        <v>61</v>
      </c>
      <c r="O33" s="1"/>
      <c r="P33" s="1"/>
      <c r="Q33" s="2" t="s">
        <v>43</v>
      </c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6" t="s">
        <v>44</v>
      </c>
      <c r="D34" s="13">
        <v>78.0</v>
      </c>
      <c r="E34" s="14">
        <v>924.0</v>
      </c>
      <c r="F34" s="14">
        <v>0.0</v>
      </c>
      <c r="G34" s="14">
        <v>1002.0</v>
      </c>
      <c r="H34" s="13">
        <v>15.0</v>
      </c>
      <c r="I34" s="14">
        <v>0.0</v>
      </c>
      <c r="J34" s="14">
        <v>13.0</v>
      </c>
      <c r="K34" s="14">
        <f t="shared" si="2"/>
        <v>28</v>
      </c>
      <c r="L34" s="13">
        <v>974.0</v>
      </c>
      <c r="M34" s="14">
        <v>13.0</v>
      </c>
      <c r="N34" s="33">
        <f t="shared" si="3"/>
        <v>987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6" t="s">
        <v>45</v>
      </c>
      <c r="D35" s="13">
        <v>0.0</v>
      </c>
      <c r="E35" s="14">
        <v>0.0</v>
      </c>
      <c r="F35" s="14">
        <v>0.0</v>
      </c>
      <c r="G35" s="14">
        <v>0.0</v>
      </c>
      <c r="H35" s="13">
        <v>0.0</v>
      </c>
      <c r="I35" s="14">
        <v>0.0</v>
      </c>
      <c r="J35" s="14">
        <v>0.0</v>
      </c>
      <c r="K35" s="14">
        <f t="shared" si="2"/>
        <v>0</v>
      </c>
      <c r="L35" s="13">
        <v>0.0</v>
      </c>
      <c r="M35" s="14">
        <v>0.0</v>
      </c>
      <c r="N35" s="33">
        <f t="shared" si="3"/>
        <v>0</v>
      </c>
      <c r="O35" s="1"/>
      <c r="P35" s="1"/>
      <c r="Q35" s="34" t="s">
        <v>46</v>
      </c>
      <c r="R35" s="29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6" t="s">
        <v>47</v>
      </c>
      <c r="D36" s="13">
        <v>0.0</v>
      </c>
      <c r="E36" s="14">
        <v>1.0</v>
      </c>
      <c r="F36" s="14">
        <v>0.0</v>
      </c>
      <c r="G36" s="14">
        <v>1.0</v>
      </c>
      <c r="H36" s="13">
        <v>0.0</v>
      </c>
      <c r="I36" s="14">
        <v>0.0</v>
      </c>
      <c r="J36" s="14">
        <v>0.0</v>
      </c>
      <c r="K36" s="14">
        <f t="shared" si="2"/>
        <v>0</v>
      </c>
      <c r="L36" s="13">
        <v>1.0</v>
      </c>
      <c r="M36" s="14">
        <v>0.0</v>
      </c>
      <c r="N36" s="33">
        <f t="shared" si="3"/>
        <v>1</v>
      </c>
      <c r="O36" s="1"/>
      <c r="P36" s="1"/>
      <c r="Q36" s="30" t="s">
        <v>48</v>
      </c>
      <c r="R36" s="10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6" t="s">
        <v>49</v>
      </c>
      <c r="D37" s="13">
        <v>0.0</v>
      </c>
      <c r="E37" s="14">
        <v>19.0</v>
      </c>
      <c r="F37" s="14">
        <v>0.0</v>
      </c>
      <c r="G37" s="14">
        <v>19.0</v>
      </c>
      <c r="H37" s="13">
        <v>0.0</v>
      </c>
      <c r="I37" s="14">
        <v>0.0</v>
      </c>
      <c r="J37" s="14">
        <v>0.0</v>
      </c>
      <c r="K37" s="14">
        <f t="shared" si="2"/>
        <v>0</v>
      </c>
      <c r="L37" s="13">
        <v>19.0</v>
      </c>
      <c r="M37" s="14">
        <v>0.0</v>
      </c>
      <c r="N37" s="33">
        <f t="shared" si="3"/>
        <v>19</v>
      </c>
      <c r="O37" s="1"/>
      <c r="P37" s="1"/>
      <c r="Q37" s="6" t="s">
        <v>50</v>
      </c>
      <c r="R37" s="35">
        <v>24.0</v>
      </c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6" t="s">
        <v>51</v>
      </c>
      <c r="D38" s="13">
        <v>169.0</v>
      </c>
      <c r="E38" s="14">
        <v>789.0</v>
      </c>
      <c r="F38" s="14">
        <v>28.0</v>
      </c>
      <c r="G38" s="14">
        <v>986.0</v>
      </c>
      <c r="H38" s="13">
        <v>38.0</v>
      </c>
      <c r="I38" s="14">
        <v>0.0</v>
      </c>
      <c r="J38" s="14">
        <v>37.0</v>
      </c>
      <c r="K38" s="14">
        <f t="shared" si="2"/>
        <v>75</v>
      </c>
      <c r="L38" s="13">
        <v>883.0</v>
      </c>
      <c r="M38" s="14">
        <v>65.0</v>
      </c>
      <c r="N38" s="33">
        <f t="shared" si="3"/>
        <v>948</v>
      </c>
      <c r="O38" s="1"/>
      <c r="P38" s="1"/>
      <c r="Q38" s="6" t="s">
        <v>52</v>
      </c>
      <c r="R38" s="36">
        <v>36.0</v>
      </c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8" t="s">
        <v>53</v>
      </c>
      <c r="D39" s="19">
        <v>396.0</v>
      </c>
      <c r="E39" s="20">
        <v>2321.0</v>
      </c>
      <c r="F39" s="20">
        <v>40.0</v>
      </c>
      <c r="G39" s="20">
        <v>2757.0</v>
      </c>
      <c r="H39" s="19">
        <v>197.0</v>
      </c>
      <c r="I39" s="20">
        <v>0.0</v>
      </c>
      <c r="J39" s="20">
        <v>55.0</v>
      </c>
      <c r="K39" s="20">
        <f t="shared" si="2"/>
        <v>252</v>
      </c>
      <c r="L39" s="19">
        <v>2465.0</v>
      </c>
      <c r="M39" s="20">
        <v>95.0</v>
      </c>
      <c r="N39" s="21">
        <f t="shared" si="3"/>
        <v>2560</v>
      </c>
      <c r="O39" s="1"/>
      <c r="P39" s="1"/>
      <c r="Q39" s="18" t="s">
        <v>53</v>
      </c>
      <c r="R39" s="37">
        <v>60.0</v>
      </c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3" t="s">
        <v>54</v>
      </c>
      <c r="D42" s="4"/>
      <c r="E42" s="4"/>
      <c r="F42" s="4"/>
      <c r="G42" s="4"/>
      <c r="H42" s="4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6" t="s">
        <v>55</v>
      </c>
      <c r="D43" s="14"/>
      <c r="E43" s="14"/>
      <c r="F43" s="14"/>
      <c r="G43" s="14"/>
      <c r="H43" s="14"/>
      <c r="I43" s="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6" t="s">
        <v>56</v>
      </c>
      <c r="D44" s="14"/>
      <c r="E44" s="14"/>
      <c r="F44" s="14"/>
      <c r="G44" s="14"/>
      <c r="H44" s="14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38" t="s">
        <v>57</v>
      </c>
      <c r="D45" s="39"/>
      <c r="E45" s="39"/>
      <c r="F45" s="39"/>
      <c r="G45" s="39"/>
      <c r="H45" s="39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7.0"/>
    <col customWidth="1" min="4" max="4" width="12.14"/>
    <col customWidth="1" min="5" max="5" width="10.71"/>
    <col customWidth="1" min="6" max="6" width="11.29"/>
    <col customWidth="1" min="7" max="7" width="12.29"/>
    <col customWidth="1" min="8" max="8" width="12.71"/>
    <col customWidth="1" min="9" max="9" width="12.14"/>
    <col customWidth="1" min="10" max="11" width="13.71"/>
    <col customWidth="1" min="12" max="12" width="13.14"/>
    <col customWidth="1" min="13" max="13" width="14.29"/>
    <col customWidth="1" min="14" max="14" width="8.71"/>
    <col customWidth="1" min="15" max="15" width="9.71"/>
    <col customWidth="1" min="16" max="16" width="8.71"/>
    <col customWidth="1" min="17" max="17" width="18.0"/>
    <col customWidth="1" min="18" max="18" width="22.14"/>
    <col customWidth="1" min="19" max="19" width="14.0"/>
    <col customWidth="1" min="20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3" t="s">
        <v>58</v>
      </c>
      <c r="D5" s="4"/>
      <c r="E5" s="4"/>
      <c r="F5" s="4"/>
      <c r="G5" s="4"/>
      <c r="H5" s="4"/>
      <c r="I5" s="4"/>
      <c r="J5" s="4"/>
      <c r="K5" s="4"/>
      <c r="L5" s="4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6"/>
      <c r="D6" s="7" t="s">
        <v>2</v>
      </c>
      <c r="E6" s="8"/>
      <c r="F6" s="7" t="s">
        <v>3</v>
      </c>
      <c r="G6" s="9"/>
      <c r="H6" s="7" t="s">
        <v>4</v>
      </c>
      <c r="I6" s="9"/>
      <c r="J6" s="9"/>
      <c r="K6" s="7" t="s">
        <v>5</v>
      </c>
      <c r="L6" s="9"/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6"/>
      <c r="D7" s="11" t="s">
        <v>6</v>
      </c>
      <c r="E7" s="12" t="s">
        <v>7</v>
      </c>
      <c r="F7" s="13" t="s">
        <v>8</v>
      </c>
      <c r="G7" s="14" t="s">
        <v>9</v>
      </c>
      <c r="H7" s="15" t="s">
        <v>10</v>
      </c>
      <c r="I7" s="16" t="s">
        <v>11</v>
      </c>
      <c r="J7" s="16" t="s">
        <v>12</v>
      </c>
      <c r="K7" s="11" t="s">
        <v>13</v>
      </c>
      <c r="L7" s="12" t="s">
        <v>14</v>
      </c>
      <c r="M7" s="17" t="s">
        <v>15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8" t="s">
        <v>59</v>
      </c>
      <c r="D8" s="19">
        <v>572.0</v>
      </c>
      <c r="E8" s="20">
        <v>35.0</v>
      </c>
      <c r="F8" s="19">
        <v>401.0</v>
      </c>
      <c r="G8" s="20">
        <v>206.0</v>
      </c>
      <c r="H8" s="19">
        <v>8.0</v>
      </c>
      <c r="I8" s="20">
        <v>599.0</v>
      </c>
      <c r="J8" s="20">
        <v>0.0</v>
      </c>
      <c r="K8" s="19">
        <v>268.0</v>
      </c>
      <c r="L8" s="20">
        <v>222.0</v>
      </c>
      <c r="M8" s="21">
        <v>117.0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3" t="s">
        <v>17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6"/>
      <c r="D12" s="7" t="s">
        <v>18</v>
      </c>
      <c r="E12" s="9"/>
      <c r="F12" s="9"/>
      <c r="G12" s="9"/>
      <c r="H12" s="7" t="s">
        <v>19</v>
      </c>
      <c r="I12" s="9"/>
      <c r="J12" s="9"/>
      <c r="K12" s="9"/>
      <c r="L12" s="31" t="s">
        <v>20</v>
      </c>
      <c r="M12" s="9"/>
      <c r="N12" s="9"/>
      <c r="O12" s="1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6"/>
      <c r="D13" s="7" t="s">
        <v>8</v>
      </c>
      <c r="E13" s="9" t="s">
        <v>9</v>
      </c>
      <c r="F13" s="9" t="s">
        <v>21</v>
      </c>
      <c r="G13" s="9" t="s">
        <v>60</v>
      </c>
      <c r="H13" s="7" t="s">
        <v>8</v>
      </c>
      <c r="I13" s="9" t="s">
        <v>9</v>
      </c>
      <c r="J13" s="9" t="s">
        <v>21</v>
      </c>
      <c r="K13" s="9" t="s">
        <v>60</v>
      </c>
      <c r="L13" s="7" t="s">
        <v>8</v>
      </c>
      <c r="M13" s="9" t="s">
        <v>9</v>
      </c>
      <c r="N13" s="9" t="s">
        <v>21</v>
      </c>
      <c r="O13" s="10" t="s">
        <v>60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8" t="s">
        <v>59</v>
      </c>
      <c r="D14" s="19">
        <v>3.0</v>
      </c>
      <c r="E14" s="20">
        <v>2.0</v>
      </c>
      <c r="F14" s="20">
        <v>5.0</v>
      </c>
      <c r="G14" s="41">
        <v>0.4</v>
      </c>
      <c r="H14" s="19">
        <v>20.0</v>
      </c>
      <c r="I14" s="20">
        <v>6.0</v>
      </c>
      <c r="J14" s="20">
        <v>26.0</v>
      </c>
      <c r="K14" s="41">
        <v>0.23</v>
      </c>
      <c r="L14" s="19">
        <f t="shared" ref="L14:M14" si="1">D14+H14</f>
        <v>23</v>
      </c>
      <c r="M14" s="20">
        <f t="shared" si="1"/>
        <v>8</v>
      </c>
      <c r="N14" s="20">
        <f>SUM(L14:M14)</f>
        <v>31</v>
      </c>
      <c r="O14" s="42">
        <f>(E14+I14)/(F14+J14)</f>
        <v>0.2580645161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3" t="s">
        <v>22</v>
      </c>
      <c r="D17" s="4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6"/>
      <c r="D18" s="24" t="s">
        <v>23</v>
      </c>
      <c r="E18" s="25" t="s">
        <v>24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8" t="s">
        <v>59</v>
      </c>
      <c r="D19" s="26">
        <f>G8/(F8+G8)</f>
        <v>0.3393739703</v>
      </c>
      <c r="E19" s="43">
        <f>O14</f>
        <v>0.2580645161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2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3" t="s">
        <v>61</v>
      </c>
      <c r="D26" s="4"/>
      <c r="E26" s="4"/>
      <c r="F26" s="4"/>
      <c r="G26" s="4"/>
      <c r="H26" s="4"/>
      <c r="I26" s="4"/>
      <c r="J26" s="4"/>
      <c r="K26" s="4"/>
      <c r="L26" s="4"/>
      <c r="M26" s="28"/>
      <c r="N26" s="29"/>
      <c r="O26" s="1"/>
      <c r="P26" s="1"/>
      <c r="Q26" s="1"/>
      <c r="R26" s="1"/>
      <c r="S26" s="14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30" t="s">
        <v>27</v>
      </c>
      <c r="D27" s="31" t="s">
        <v>28</v>
      </c>
      <c r="E27" s="9"/>
      <c r="F27" s="9"/>
      <c r="G27" s="9"/>
      <c r="H27" s="7" t="s">
        <v>29</v>
      </c>
      <c r="I27" s="9"/>
      <c r="J27" s="9"/>
      <c r="K27" s="9"/>
      <c r="L27" s="7" t="s">
        <v>30</v>
      </c>
      <c r="M27" s="9"/>
      <c r="N27" s="10"/>
      <c r="O27" s="1"/>
      <c r="P27" s="1"/>
      <c r="Q27" s="1"/>
      <c r="R27" s="1"/>
      <c r="S27" s="14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6"/>
      <c r="D28" s="7" t="s">
        <v>31</v>
      </c>
      <c r="E28" s="9" t="s">
        <v>32</v>
      </c>
      <c r="F28" s="9" t="s">
        <v>33</v>
      </c>
      <c r="G28" s="9" t="s">
        <v>34</v>
      </c>
      <c r="H28" s="7" t="s">
        <v>35</v>
      </c>
      <c r="I28" s="32" t="s">
        <v>36</v>
      </c>
      <c r="J28" s="9" t="s">
        <v>37</v>
      </c>
      <c r="K28" s="9" t="s">
        <v>34</v>
      </c>
      <c r="L28" s="7" t="s">
        <v>32</v>
      </c>
      <c r="M28" s="9" t="s">
        <v>33</v>
      </c>
      <c r="N28" s="10" t="s">
        <v>34</v>
      </c>
      <c r="O28" s="1"/>
      <c r="P28" s="1"/>
      <c r="Q28" s="1"/>
      <c r="R28" s="1"/>
      <c r="S28" s="14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6" t="s">
        <v>38</v>
      </c>
      <c r="D29" s="13">
        <v>101.0</v>
      </c>
      <c r="E29" s="14">
        <v>310.0</v>
      </c>
      <c r="F29" s="14">
        <v>20.0</v>
      </c>
      <c r="G29" s="14">
        <v>431.0</v>
      </c>
      <c r="H29" s="13">
        <v>76.0</v>
      </c>
      <c r="I29" s="14">
        <v>1.0</v>
      </c>
      <c r="J29" s="14">
        <v>9.0</v>
      </c>
      <c r="K29" s="14">
        <f t="shared" ref="K29:K39" si="2">SUM(H29:J29)</f>
        <v>86</v>
      </c>
      <c r="L29" s="13">
        <v>325.0</v>
      </c>
      <c r="M29" s="14">
        <v>29.0</v>
      </c>
      <c r="N29" s="33">
        <f t="shared" ref="N29:N39" si="3">SUM(L29:M29)</f>
        <v>354</v>
      </c>
      <c r="O29" s="1"/>
      <c r="P29" s="1"/>
      <c r="Q29" s="1"/>
      <c r="R29" s="1"/>
      <c r="S29" s="14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6" t="s">
        <v>39</v>
      </c>
      <c r="D30" s="13">
        <v>3.0</v>
      </c>
      <c r="E30" s="14">
        <v>52.0</v>
      </c>
      <c r="F30" s="14">
        <v>2.0</v>
      </c>
      <c r="G30" s="14">
        <v>57.0</v>
      </c>
      <c r="H30" s="13">
        <v>3.0</v>
      </c>
      <c r="I30" s="14">
        <v>1.0</v>
      </c>
      <c r="J30" s="14">
        <v>0.0</v>
      </c>
      <c r="K30" s="14">
        <f t="shared" si="2"/>
        <v>4</v>
      </c>
      <c r="L30" s="13">
        <v>51.0</v>
      </c>
      <c r="M30" s="14">
        <v>2.0</v>
      </c>
      <c r="N30" s="33">
        <f t="shared" si="3"/>
        <v>53</v>
      </c>
      <c r="O30" s="1"/>
      <c r="P30" s="1"/>
      <c r="Q30" s="1"/>
      <c r="R30" s="1"/>
      <c r="S30" s="14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6" t="s">
        <v>40</v>
      </c>
      <c r="D31" s="13">
        <v>8.0</v>
      </c>
      <c r="E31" s="14">
        <v>53.0</v>
      </c>
      <c r="F31" s="14">
        <v>0.0</v>
      </c>
      <c r="G31" s="14">
        <v>61.0</v>
      </c>
      <c r="H31" s="13">
        <v>4.0</v>
      </c>
      <c r="I31" s="14">
        <v>0.0</v>
      </c>
      <c r="J31" s="14">
        <v>1.0</v>
      </c>
      <c r="K31" s="14">
        <f t="shared" si="2"/>
        <v>5</v>
      </c>
      <c r="L31" s="13">
        <v>56.0</v>
      </c>
      <c r="M31" s="14">
        <v>1.0</v>
      </c>
      <c r="N31" s="33">
        <f t="shared" si="3"/>
        <v>57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6" t="s">
        <v>41</v>
      </c>
      <c r="D32" s="13">
        <v>2.0</v>
      </c>
      <c r="E32" s="14">
        <v>4.0</v>
      </c>
      <c r="F32" s="14">
        <v>0.0</v>
      </c>
      <c r="G32" s="14">
        <v>6.0</v>
      </c>
      <c r="H32" s="13">
        <v>0.0</v>
      </c>
      <c r="I32" s="14">
        <v>0.0</v>
      </c>
      <c r="J32" s="14">
        <v>0.0</v>
      </c>
      <c r="K32" s="14">
        <f t="shared" si="2"/>
        <v>0</v>
      </c>
      <c r="L32" s="13">
        <v>6.0</v>
      </c>
      <c r="M32" s="14">
        <v>0.0</v>
      </c>
      <c r="N32" s="33">
        <f t="shared" si="3"/>
        <v>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6" t="s">
        <v>42</v>
      </c>
      <c r="D33" s="13">
        <v>15.0</v>
      </c>
      <c r="E33" s="14">
        <v>34.0</v>
      </c>
      <c r="F33" s="14">
        <v>0.0</v>
      </c>
      <c r="G33" s="14">
        <v>49.0</v>
      </c>
      <c r="H33" s="13">
        <v>6.0</v>
      </c>
      <c r="I33" s="14">
        <v>0.0</v>
      </c>
      <c r="J33" s="14">
        <v>0.0</v>
      </c>
      <c r="K33" s="14">
        <f t="shared" si="2"/>
        <v>6</v>
      </c>
      <c r="L33" s="13">
        <v>43.0</v>
      </c>
      <c r="M33" s="14">
        <v>0.0</v>
      </c>
      <c r="N33" s="33">
        <f t="shared" si="3"/>
        <v>43</v>
      </c>
      <c r="O33" s="1"/>
      <c r="P33" s="1"/>
      <c r="Q33" s="2" t="s">
        <v>43</v>
      </c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6" t="s">
        <v>44</v>
      </c>
      <c r="D34" s="13">
        <v>287.0</v>
      </c>
      <c r="E34" s="14">
        <v>1547.0</v>
      </c>
      <c r="F34" s="14">
        <v>31.0</v>
      </c>
      <c r="G34" s="14">
        <v>1865.0</v>
      </c>
      <c r="H34" s="13">
        <v>183.0</v>
      </c>
      <c r="I34" s="14">
        <v>0.0</v>
      </c>
      <c r="J34" s="14">
        <v>9.0</v>
      </c>
      <c r="K34" s="14">
        <f t="shared" si="2"/>
        <v>192</v>
      </c>
      <c r="L34" s="13">
        <v>1642.0</v>
      </c>
      <c r="M34" s="14">
        <v>40.0</v>
      </c>
      <c r="N34" s="33">
        <f t="shared" si="3"/>
        <v>1682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6" t="s">
        <v>45</v>
      </c>
      <c r="D35" s="13">
        <v>0.0</v>
      </c>
      <c r="E35" s="14">
        <v>1.0</v>
      </c>
      <c r="F35" s="14">
        <v>0.0</v>
      </c>
      <c r="G35" s="14">
        <v>1.0</v>
      </c>
      <c r="H35" s="13">
        <v>0.0</v>
      </c>
      <c r="I35" s="14">
        <v>0.0</v>
      </c>
      <c r="J35" s="14">
        <v>0.0</v>
      </c>
      <c r="K35" s="14">
        <f t="shared" si="2"/>
        <v>0</v>
      </c>
      <c r="L35" s="13">
        <v>1.0</v>
      </c>
      <c r="M35" s="14">
        <v>0.0</v>
      </c>
      <c r="N35" s="33">
        <f t="shared" si="3"/>
        <v>1</v>
      </c>
      <c r="O35" s="1"/>
      <c r="P35" s="1"/>
      <c r="Q35" s="34" t="s">
        <v>62</v>
      </c>
      <c r="R35" s="29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6" t="s">
        <v>47</v>
      </c>
      <c r="D36" s="13">
        <v>0.0</v>
      </c>
      <c r="E36" s="14">
        <v>0.0</v>
      </c>
      <c r="F36" s="14">
        <v>0.0</v>
      </c>
      <c r="G36" s="14">
        <v>0.0</v>
      </c>
      <c r="H36" s="13">
        <v>0.0</v>
      </c>
      <c r="I36" s="14">
        <v>0.0</v>
      </c>
      <c r="J36" s="14">
        <v>0.0</v>
      </c>
      <c r="K36" s="14">
        <f t="shared" si="2"/>
        <v>0</v>
      </c>
      <c r="L36" s="13">
        <v>0.0</v>
      </c>
      <c r="M36" s="14">
        <v>0.0</v>
      </c>
      <c r="N36" s="33">
        <f t="shared" si="3"/>
        <v>0</v>
      </c>
      <c r="O36" s="1"/>
      <c r="P36" s="1"/>
      <c r="Q36" s="30" t="s">
        <v>48</v>
      </c>
      <c r="R36" s="10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6" t="s">
        <v>49</v>
      </c>
      <c r="D37" s="13">
        <v>0.0</v>
      </c>
      <c r="E37" s="14">
        <v>2.0</v>
      </c>
      <c r="F37" s="14">
        <v>0.0</v>
      </c>
      <c r="G37" s="14">
        <v>2.0</v>
      </c>
      <c r="H37" s="13">
        <v>0.0</v>
      </c>
      <c r="I37" s="14">
        <v>0.0</v>
      </c>
      <c r="J37" s="14">
        <v>0.0</v>
      </c>
      <c r="K37" s="14">
        <f t="shared" si="2"/>
        <v>0</v>
      </c>
      <c r="L37" s="13">
        <v>2.0</v>
      </c>
      <c r="M37" s="14">
        <v>0.0</v>
      </c>
      <c r="N37" s="33">
        <f t="shared" si="3"/>
        <v>2</v>
      </c>
      <c r="O37" s="1"/>
      <c r="P37" s="1"/>
      <c r="Q37" s="6" t="s">
        <v>50</v>
      </c>
      <c r="R37" s="35">
        <v>58.0</v>
      </c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6" t="s">
        <v>51</v>
      </c>
      <c r="D38" s="13">
        <v>192.0</v>
      </c>
      <c r="E38" s="14">
        <v>972.0</v>
      </c>
      <c r="F38" s="14">
        <v>27.0</v>
      </c>
      <c r="G38" s="14">
        <v>1191.0</v>
      </c>
      <c r="H38" s="13">
        <v>65.0</v>
      </c>
      <c r="I38" s="14">
        <v>0.0</v>
      </c>
      <c r="J38" s="14">
        <v>34.0</v>
      </c>
      <c r="K38" s="14">
        <f t="shared" si="2"/>
        <v>99</v>
      </c>
      <c r="L38" s="13">
        <v>1065.0</v>
      </c>
      <c r="M38" s="14">
        <v>61.0</v>
      </c>
      <c r="N38" s="33">
        <f t="shared" si="3"/>
        <v>1126</v>
      </c>
      <c r="O38" s="1"/>
      <c r="P38" s="1"/>
      <c r="Q38" s="6" t="s">
        <v>52</v>
      </c>
      <c r="R38" s="36">
        <v>89.0</v>
      </c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8" t="s">
        <v>53</v>
      </c>
      <c r="D39" s="19">
        <v>608.0</v>
      </c>
      <c r="E39" s="20">
        <v>2975.0</v>
      </c>
      <c r="F39" s="20">
        <v>80.0</v>
      </c>
      <c r="G39" s="20">
        <v>3663.0</v>
      </c>
      <c r="H39" s="19">
        <v>337.0</v>
      </c>
      <c r="I39" s="20">
        <v>2.0</v>
      </c>
      <c r="J39" s="20">
        <v>53.0</v>
      </c>
      <c r="K39" s="20">
        <f t="shared" si="2"/>
        <v>392</v>
      </c>
      <c r="L39" s="19">
        <v>3191.0</v>
      </c>
      <c r="M39" s="20">
        <v>133.0</v>
      </c>
      <c r="N39" s="21">
        <f t="shared" si="3"/>
        <v>3324</v>
      </c>
      <c r="O39" s="1"/>
      <c r="P39" s="1"/>
      <c r="Q39" s="18" t="s">
        <v>53</v>
      </c>
      <c r="R39" s="37">
        <f>SUM(R37:R38)</f>
        <v>147</v>
      </c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3" t="s">
        <v>54</v>
      </c>
      <c r="D42" s="4"/>
      <c r="E42" s="4"/>
      <c r="F42" s="4"/>
      <c r="G42" s="4"/>
      <c r="H42" s="4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6" t="s">
        <v>55</v>
      </c>
      <c r="D43" s="14"/>
      <c r="E43" s="14"/>
      <c r="F43" s="14"/>
      <c r="G43" s="14"/>
      <c r="H43" s="14"/>
      <c r="I43" s="3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6" t="s">
        <v>56</v>
      </c>
      <c r="D44" s="14"/>
      <c r="E44" s="14"/>
      <c r="F44" s="14"/>
      <c r="G44" s="14"/>
      <c r="H44" s="14"/>
      <c r="I44" s="3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38" t="s">
        <v>57</v>
      </c>
      <c r="D45" s="39"/>
      <c r="E45" s="39"/>
      <c r="F45" s="39"/>
      <c r="G45" s="39"/>
      <c r="H45" s="39"/>
      <c r="I45" s="4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